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X:\4. PROCUREMENT AND CONTRACT\4.1. Procurement\4.1.1. Procurement (on-going)\PR-HUE-FY25-1137_TVA Tổ chức sự kiện Huế-Plogging 2025\2. RFQs\"/>
    </mc:Choice>
  </mc:AlternateContent>
  <xr:revisionPtr revIDLastSave="0" documentId="8_{C7FE5B6A-3E65-448B-9D60-C534717AD11C}" xr6:coauthVersionLast="47" xr6:coauthVersionMax="47" xr10:uidLastSave="{00000000-0000-0000-0000-000000000000}"/>
  <bookViews>
    <workbookView xWindow="-4044" yWindow="-17388" windowWidth="30936" windowHeight="16776"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7" i="1" l="1"/>
  <c r="G58" i="1"/>
  <c r="G60" i="1"/>
  <c r="G61" i="1"/>
  <c r="G62" i="1"/>
  <c r="G8" i="1"/>
  <c r="G9" i="1"/>
  <c r="G11" i="1"/>
  <c r="G12" i="1"/>
  <c r="G13" i="1"/>
  <c r="G15" i="1"/>
  <c r="G17" i="1"/>
  <c r="G19" i="1"/>
  <c r="G18" i="1" s="1"/>
  <c r="G21" i="1"/>
  <c r="G22" i="1"/>
  <c r="G23" i="1"/>
  <c r="G24" i="1"/>
  <c r="G25" i="1"/>
  <c r="G26" i="1"/>
  <c r="G27" i="1"/>
  <c r="G28" i="1"/>
  <c r="G29" i="1"/>
  <c r="G30" i="1"/>
  <c r="G31" i="1"/>
  <c r="G32" i="1"/>
  <c r="G33" i="1"/>
  <c r="G34" i="1"/>
  <c r="G35" i="1"/>
  <c r="G36" i="1"/>
  <c r="G37" i="1"/>
  <c r="G39" i="1"/>
  <c r="G40" i="1"/>
  <c r="G42" i="1"/>
  <c r="G43" i="1"/>
  <c r="G44" i="1"/>
  <c r="G46" i="1"/>
  <c r="G47" i="1"/>
  <c r="G48" i="1"/>
  <c r="G49" i="1"/>
  <c r="G50" i="1"/>
  <c r="G51" i="1"/>
  <c r="G52" i="1"/>
  <c r="G53" i="1"/>
  <c r="G56" i="1"/>
  <c r="G45" i="1" l="1"/>
  <c r="G41" i="1"/>
  <c r="G38" i="1"/>
  <c r="G20" i="1"/>
  <c r="G10" i="1"/>
  <c r="E59" i="1" l="1"/>
  <c r="G59" i="1" l="1"/>
  <c r="G55" i="1" s="1"/>
  <c r="E7" i="1"/>
  <c r="G7" i="1" s="1"/>
  <c r="E6" i="1"/>
  <c r="G6" i="1" s="1"/>
  <c r="G5" i="1" l="1"/>
  <c r="G54" i="1" s="1"/>
  <c r="G63" i="1" s="1"/>
  <c r="G64" i="1" s="1"/>
  <c r="G65" i="1" s="1"/>
</calcChain>
</file>

<file path=xl/sharedStrings.xml><?xml version="1.0" encoding="utf-8"?>
<sst xmlns="http://schemas.openxmlformats.org/spreadsheetml/2006/main" count="172" uniqueCount="134">
  <si>
    <t>STT</t>
  </si>
  <si>
    <t>NỘI DUNG</t>
  </si>
  <si>
    <t>KÍCH THƯỚC</t>
  </si>
  <si>
    <t xml:space="preserve">SỐ LƯỢNG </t>
  </si>
  <si>
    <t>GHI CHÚ</t>
  </si>
  <si>
    <t>I</t>
  </si>
  <si>
    <t>m2</t>
  </si>
  <si>
    <t>TỔNG CỘNG</t>
  </si>
  <si>
    <t>Người</t>
  </si>
  <si>
    <t>Gói</t>
  </si>
  <si>
    <t>II</t>
  </si>
  <si>
    <t>III</t>
  </si>
  <si>
    <t>Cái</t>
  </si>
  <si>
    <t>Màn Led sân khấu</t>
  </si>
  <si>
    <t xml:space="preserve">Bàn đại biểu </t>
  </si>
  <si>
    <t>Gian</t>
  </si>
  <si>
    <t>ĐVT</t>
  </si>
  <si>
    <t>Bảng</t>
  </si>
  <si>
    <t>In bảng chỉ dẫn đến từng khu vực</t>
  </si>
  <si>
    <t>MC chương trình</t>
  </si>
  <si>
    <t>Hoa bàn đại biểu</t>
  </si>
  <si>
    <t>Màn hình Led  P3.9
Kích thước: 5mx3m, cao 0,3
Nhân công lắp đặt tháo dỡ</t>
  </si>
  <si>
    <t>Ghế đại biểu</t>
  </si>
  <si>
    <t>Nước uống bàn đại biểu</t>
  </si>
  <si>
    <t>Lãng</t>
  </si>
  <si>
    <t>Quạt hơi nước</t>
  </si>
  <si>
    <t>Quản trò</t>
  </si>
  <si>
    <t>Trạm tiếp nước và Teabreak</t>
  </si>
  <si>
    <t>Suất</t>
  </si>
  <si>
    <t>Cổng hơi sự kiện</t>
  </si>
  <si>
    <t>Chụp hình sự kiện</t>
  </si>
  <si>
    <t>Quay phim sự kiện, Hậu kỳ dựng phim</t>
  </si>
  <si>
    <t>IV</t>
  </si>
  <si>
    <t>V</t>
  </si>
  <si>
    <t>VI</t>
  </si>
  <si>
    <t>Thử thách trạm 1: Giải cứu san hô</t>
  </si>
  <si>
    <t>Thử thách trạm 2: Giải cứu cá voi</t>
  </si>
  <si>
    <t>Thử thách trạm 3: Giải cứu hải âu</t>
  </si>
  <si>
    <t>Sân khấu chính</t>
  </si>
  <si>
    <t>Âm thanh sự kiện ngoài trời</t>
  </si>
  <si>
    <t>Âm thanh tại 3 trạm thử thách</t>
  </si>
  <si>
    <t>* Cổng hơi kích thước 10m cổng chính xuất phát
* Cổng hơi kích thước 10m, cổng chào đầu tuyến đường vào sự kiện.
* Dán chữ theo yêu cầu
* Nhân công lắp đặt, tháo dỡ, vận hành</t>
  </si>
  <si>
    <t>CÁC TRẠM CHECKIN - THỬ THÁCH - TRẢI NGHIỆM</t>
  </si>
  <si>
    <t>Nhà bạt</t>
  </si>
  <si>
    <t>Bộ vật phẩm trang bị cho người tham gia</t>
  </si>
  <si>
    <t>Túi bao bố/bao gạo đựng rác</t>
  </si>
  <si>
    <t>Găng tay cao su</t>
  </si>
  <si>
    <t>MC chuyên nghiệp dẫn chương trình</t>
  </si>
  <si>
    <t>Nhân sự quản trò ở các điểm check in, thử thách</t>
  </si>
  <si>
    <t>In ấn giấy mời sự kiện</t>
  </si>
  <si>
    <t>QUAY DỰNG PHIM - CHỤP HÌNH SỰ KIỆN VÀ CÁC HẠNG MỤC KHÁC</t>
  </si>
  <si>
    <t>Chuyến</t>
  </si>
  <si>
    <t>SÂN KHẤU CHÍNH - MÀN LED - ÂM THANH</t>
  </si>
  <si>
    <t>VII</t>
  </si>
  <si>
    <t>Mũ lưỡi trai có in tên chương trình</t>
  </si>
  <si>
    <t>Bộ</t>
  </si>
  <si>
    <t>CỔNG HƠI SỰ KIỆN</t>
  </si>
  <si>
    <t>3 Bàn và 15 bình nước uống loại 20 lít, ly giấy phục vụ người tham gia ở 3 trạm tiếp nước và khu vực trung tâm.</t>
  </si>
  <si>
    <t>* Hệ thống loa Full, Loa sup, Loa Moniter, Ampli, Mixer đủ công suất phục vụ chương trình ngoài trời quy mô 300 – 500 người, có tiết mục âm nhạc, biểu diễn văn nghệ, phát biểu bao gồm:
- Loa aray dây 4 x2 (8 cái)
- 2 cặp sub (4 cái)
- 1 cặp monitor (2 cái)
- Tủ điện
- Dây điện kèm theo
- Bàn điều khiển
- Hệ khung đà treo loa 
* Nhân công lắp đặt, tháo dỡ, vận hành</t>
  </si>
  <si>
    <t>*Bàn kích thước dài 1.2m, rộng 0,6m.
*Bọc vải, trải khăn xanh, trắng</t>
  </si>
  <si>
    <t>*Hoa tươi để bàn đại biểu</t>
  </si>
  <si>
    <t>IN ẤN THƯ MỜI - HUY CHƯƠNG - CHỨNG NHẬN</t>
  </si>
  <si>
    <t>VĂN NGHỆ - MC - QUẢN TRÒ - NHÂN SỰ HỖ TRỢ</t>
  </si>
  <si>
    <t>Kẹp gắp rác</t>
  </si>
  <si>
    <t>BÀN GHẾ ĐẠI BIỂU - HOA BÀN ĐẠI BIỂU</t>
  </si>
  <si>
    <t>Huy chương cho các người chơi tham gia</t>
  </si>
  <si>
    <t>Thi công huy chương kích thước 8cmx10cm bằng kim loại mạ vàng, in dán nộidung decal.</t>
  </si>
  <si>
    <t>Cân rác</t>
  </si>
  <si>
    <t>cái</t>
  </si>
  <si>
    <t>Bàn đặt tại các khu vực</t>
  </si>
  <si>
    <t>- 3 máy chụp hình, chụp các hoạt động của sự kiện
- Chỉnh sửa hình ảnh, giao file gốc và file đã chỉnh sửa</t>
  </si>
  <si>
    <t>- Cung cấp Cân để các đội cân rác tại các điểm trạm thử thách</t>
  </si>
  <si>
    <t>Bảng tên đại biểu</t>
  </si>
  <si>
    <t>Bảng tên đặt tại các trạm thử thách</t>
  </si>
  <si>
    <t>THUẾ VAT</t>
  </si>
  <si>
    <t>Kích thước: 7m x 5m, cao 0,8m
Sân khấu kết cấu khung sắt, phủ ván MDF, thảm nền sân khấu màu xanh dương, có bục lên xuống.
Nhân công lắp đặt tháo dỡ vận hành</t>
  </si>
  <si>
    <t>Nhà bạt tiêu chuẩn, kích thước 3x3: bao gồm 2 bàn. Trang trí backdrop màu phía sau nhà bạt 3x2m theo mẫu (có thể resize thiết kế cho phù hợp), bảng tên trước mỗi nhà bạt (in bạt 2da, 30x300cm)</t>
  </si>
  <si>
    <t>Nhà bạt tiêu chuẩn, kích thước 3x3: bao gồm 2 bàn. Trang trí backdrop màu phía sau nhà bạt 3x2m theo mẫu(có thể resize thiết kế cho phù hợp), bảng tên trước mỗi nhà bạt (in bạt 2da, 30x300cm)</t>
  </si>
  <si>
    <t>Nhà bạt tiêu chuẩn, kích thước 3x3: bao gồm 2 bàn. Trang trí backdrop màu phía sau nhà bạt 3x2m theo mẫu(có thể resize thiết kế cho phù hợp),  bảng tên trước mỗi nhà bạt (in bạt 2da, 30x300cm)</t>
  </si>
  <si>
    <t>Đội</t>
  </si>
  <si>
    <t>Thử thách giải cứu cá voi: Vật phẩm trò chơi gồm 05 bình đựng nước cá nhân, 05 ống hút gạo/ống hút inox và 05 túi xách cá nhân. 32 huy hiệu với bằng decal dán format in màu (kích thước đường kính 10cmx18cm), in ấn thông điệp giảm nhựa cho mỗi đội.</t>
  </si>
  <si>
    <t xml:space="preserve">Thử thách giải cứu hải âu: Sản xuất 04 mô hình thùng rác phân loại, decal bồi formex 1cm, đáy 25cm, cao 60cm, phân loại theo màu.
50 loại rác mô hình kích thước 10cm x 10cm, chất liệu bìa carton cứng dán decal, hoặc decal bồi formex in màu theo thiết kế.
32 huy hiệu với bằng decal dán format in màu (kích thước đường kính 10cmx18cm), in ấn thông điệp giảm nhựa cho mỗi đội. </t>
  </si>
  <si>
    <t>Thử thách giải cứu san hô: Vật phẩm gồm 32 tấm tranh cổ động kích thước A1 in decal màu bồi formex 3-5ly, được chia thành 04 mảnh ghép cùng 1 ô viết câu slogan của đội. 
In ấn câu hỏi cho 32 đội chơi, mỗi đội 4 câu hỏi
32 huy hiệu với bằng decal dán format in màu (kích thước đường kính 10cmx18cm).</t>
  </si>
  <si>
    <t>In số dán phân biệt mỗi đội</t>
  </si>
  <si>
    <t>In decal số thứ tự của mỗi đội để phân biệt đội.
In decal màu, lột dán, kích thước 10cm x 10cm</t>
  </si>
  <si>
    <t>Bảng tên đại biểu bằng mica đặt bàn địa biểu, kích thước: 29.5cm x 10cm .
In bảng tên theo thiết kế, in màu bìa cứng, 2 mặt</t>
  </si>
  <si>
    <t>Bảng tên đặt cạnh các Trạm thử thách. Quy cách: in decal bồi formex kt 60x40cm, chân cao 1.2m đứng cố định, sơn mới như thiết kế</t>
  </si>
  <si>
    <t>*Bảng chỉ dẫn formet, dán decal kt 60cm x40cm, có chân trụ sắt cao 1m2</t>
  </si>
  <si>
    <t>IX</t>
  </si>
  <si>
    <t>TẠI CÁC ĐỊA ĐIỂM PHỤ: AN HẢI (THUẬN AN), ĐẦM CHUỒN (PHÚ AN, PHÚ VANG), NGƯ MỸ THANH - CỒN TỘC (QUẢNG LỢI, QUẢNG ĐIỀN)</t>
  </si>
  <si>
    <t>MC sự kiện</t>
  </si>
  <si>
    <t>Âm thanh sự kiện</t>
  </si>
  <si>
    <t>Mc chuyên nghiệp điều hành sự kiện cho mỗi địa điểm</t>
  </si>
  <si>
    <t>* Hệ thống âm thanh phục vụ 100 người tham gia, có loa, micro đứng và micro rời phục vụ sự kiện ngoài trời. 
* Nhân công lắp đặt, tháo dỡ, vận hành</t>
  </si>
  <si>
    <t>Backdrop checkin/ Pano quảng bá sự kiện</t>
  </si>
  <si>
    <t>Trụ sắt phi 42 dày 1.1li, sơn đen chống ghỉ để đỡ bảng pano, dài 4.5m</t>
  </si>
  <si>
    <t>Vận chuyển lắp đặt hoàn thiện</t>
  </si>
  <si>
    <t>Điểm</t>
  </si>
  <si>
    <t>Chi phí nhân công vận chuyển, lắp đặt hoàn thiện tại 3 địa điểm</t>
  </si>
  <si>
    <t>Máy phát điện</t>
  </si>
  <si>
    <t>Thiệp mời hội nghị kèm bì thư, kích thước 20.5cm x 9.5cm, in 2 mặt
Định lượng Phong bì F180, ruột C300</t>
  </si>
  <si>
    <t>Chi phí vận chuyển,lắp đặt tháo dỡ hoàn thiện</t>
  </si>
  <si>
    <t>- Máy chụp hình, chụp các hoạt động của sự kiện tại 3 điểm
- Chỉnh sửa hình ảnh, giao file gốc và file đã chỉnh sửa</t>
  </si>
  <si>
    <t>Tổng quản lý xuyên suốt chương trình</t>
  </si>
  <si>
    <t>- Đảm bảo tính liền mặt chương trình ở điểm chính và điểm phụ.
Lên kịch bản livestream để chương trình có tính thống nhất giữa các điểm tham gia sự kiện.</t>
  </si>
  <si>
    <t>Nhân sự hỗ trợ các đội chơi</t>
  </si>
  <si>
    <t>Nhân sự quản lý tại các Trạm thử thách</t>
  </si>
  <si>
    <t>Nhân sự quản lý các Trạm để kết nối giữa các điểm với nhau tại khu vực sự kiện chính.</t>
  </si>
  <si>
    <t>TỔNG CÁC HẠNG MỤC Ở ĐIỂM  VINH THANH</t>
  </si>
  <si>
    <r>
      <t xml:space="preserve">320 suất Teabreak (chú ý teabreak đảm bảo cho người chơi tham gia sự kiện vận động ngoài trời).
* Thực đơn bao gồm:
</t>
    </r>
    <r>
      <rPr>
        <i/>
        <sz val="12"/>
        <rFont val="Times New Roman"/>
        <family val="1"/>
      </rPr>
      <t>Bánh su phủ cookies
Bánh bông lan trứng muối
Sữa chua handmade nhiều loại
Bánh ít tôm thịt
Bánh tart trái cây
Bánh patiso
Bánh croisant
Trái cây nhiều loại (dưa lưới, cam mỹ,
ổi hồng, mít, xoài)
Nước ép trái cây và nước điện giải
Sữa, đường, đá
Ly giấy
Muỗng nĩa, khăn giấy</t>
    </r>
  </si>
  <si>
    <t>*Quạt hơi nước lớn cho khu vực sự kiện ngoài trời</t>
  </si>
  <si>
    <t>*Nước uống chai thuỷ tinh, ly/cốc đặt bàn đại biểu (chai và ly thuỷ tinh cho 40 đại biểu)</t>
  </si>
  <si>
    <t>Máy phát điện, xăng vận hành đủ công suất phục vụ thi công và sự kiện</t>
  </si>
  <si>
    <t>Bộ loa, mic di động tại 3 trạm thử thách (3 loa, 3 mic)</t>
  </si>
  <si>
    <t>Nhà bạt tiêu chuẩn kích thước 3x3m cho khu vực đổi rác lấy quà, các khu vực nhận vật phẩm, khu vực y tế. 
In ấn bảng tên tiêu đề trước mỗi nhà bạt (in bạt 2da, 30x300cm)</t>
  </si>
  <si>
    <t>Bàn đặt tại các khu vực đổi rác lấy quà, nhận vật phẩm, khu vực y tế, bàn đặt teabreak…
Bàn kt 1m2 * 60, phủ khăn trắng hoàn thiện</t>
  </si>
  <si>
    <t>6 nhân sự hỗ trợ hướng dẫn các đội chơi ở mỗi điểm phụ, đảm bảo các đội chơi tham gia đúng timeline chương trình, điều phối các đội chơi tham gia sự kiện..</t>
  </si>
  <si>
    <t>Vận chuyển trang thiết bị</t>
  </si>
  <si>
    <t>Chi phí tổng duyệt, di chuyển nhân sự</t>
  </si>
  <si>
    <t>Xe 45 chỗ ngày tổng duyệt và ngày sự kiện chính</t>
  </si>
  <si>
    <t>Xe 45 chỗ chở nhân sự hỗ trợ sự kiện</t>
  </si>
  <si>
    <t>40 nhân sự hỗ trợ hướng dẫn các đội chơi, đảm bảo các đội chơi tham gia đúng timeline chương trình, điều phối các đội chơi tham gia sự kiện.
Bao gồm 2 buổi: tổng duyệt và ngày diễn ra sự kiện chính thức</t>
  </si>
  <si>
    <t>Chi phí tổng duyệt, ăn uống, phòng nghỉ lại 1 đêm và di chuyển của 10 nhân sự</t>
  </si>
  <si>
    <t>- 1 quay phim quay toàn bộ sự kiện. Xử lý hậu kỳ, dựng video highlight sự kiện, bàn giao video hoàn thiện và source gốc. 
- Dựng video phóng sự sự kiện hoàn thiện (tối thiểu 3 phút).
- Bàn giao video và source gốc
- Xử lý source livetream để dựng phim highlight sự kiện</t>
  </si>
  <si>
    <t>Bảng pano in bạt highflex chống xuyên sáng, căng khung sắt kt 4m x 3m * 3 địa điểm. Bán luôn khung sắt</t>
  </si>
  <si>
    <t>BẢNG CHÀO GIÁ CHI TIẾT</t>
  </si>
  <si>
    <t>ĐƠN GIÁ (VNĐ)</t>
  </si>
  <si>
    <t>THÀNH TIỀN (VNĐ)</t>
  </si>
  <si>
    <t>*Ghế Banquet có phủ váy và thắt nơ màu xanh/đỏ</t>
  </si>
  <si>
    <t>TỔNG KINH PHÍ ĐỀ XUẤT TẠI CÁC ĐIỂM</t>
  </si>
  <si>
    <t>GIÁM ĐỐC</t>
  </si>
  <si>
    <t>(Ký, đóng dấu, ghi rõ họ tên)</t>
  </si>
  <si>
    <t xml:space="preserve">Gói thầu FY25-1137: Cung cấp dịch vụ tổ chức sự kiện "Hue Plogging 2025" </t>
  </si>
  <si>
    <t>[Tên, địa chỉ, mã số thuế nhà thầu]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</si>
</sst>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8" x14ac:knownFonts="1">
    <font>
      <sz val="12"/>
      <color theme="1"/>
      <name val="Calibri"/>
      <family val="2"/>
      <scheme val="minor"/>
    </font>
    <font>
      <sz val="12"/>
      <color theme="1"/>
      <name val="Calibri"/>
      <family val="2"/>
      <scheme val="minor"/>
    </font>
    <font>
      <b/>
      <sz val="12"/>
      <color theme="1"/>
      <name val="Calibri"/>
      <family val="2"/>
      <scheme val="minor"/>
    </font>
    <font>
      <sz val="12"/>
      <color indexed="8"/>
      <name val="Times New Roman"/>
      <family val="1"/>
    </font>
    <font>
      <sz val="12"/>
      <name val="Times New Roman"/>
      <family val="1"/>
    </font>
    <font>
      <sz val="12"/>
      <name val="Calibri"/>
      <family val="2"/>
      <scheme val="minor"/>
    </font>
    <font>
      <b/>
      <sz val="12"/>
      <name val="Calibri"/>
      <family val="2"/>
      <scheme val="minor"/>
    </font>
    <font>
      <sz val="14"/>
      <color theme="1"/>
      <name val="Times New Roman"/>
      <family val="1"/>
    </font>
    <font>
      <b/>
      <sz val="12"/>
      <name val="Times New Roman"/>
      <family val="1"/>
    </font>
    <font>
      <i/>
      <sz val="12"/>
      <name val="Times New Roman"/>
      <family val="1"/>
    </font>
    <font>
      <b/>
      <sz val="12"/>
      <color rgb="FFFF0000"/>
      <name val="Calibri"/>
      <family val="2"/>
      <scheme val="minor"/>
    </font>
    <font>
      <sz val="12"/>
      <name val="Cambria"/>
      <family val="1"/>
    </font>
    <font>
      <b/>
      <sz val="13"/>
      <name val="Times New Roman"/>
      <family val="1"/>
    </font>
    <font>
      <i/>
      <sz val="13"/>
      <name val="Times New Roman"/>
      <family val="1"/>
    </font>
    <font>
      <sz val="13"/>
      <name val="Times New Roman"/>
      <family val="1"/>
    </font>
    <font>
      <b/>
      <sz val="13"/>
      <color rgb="FFFF0000"/>
      <name val="Times New Roman"/>
      <family val="1"/>
    </font>
    <font>
      <b/>
      <sz val="14"/>
      <name val="Cambria"/>
      <family val="1"/>
    </font>
    <font>
      <sz val="14"/>
      <name val="Cambria"/>
      <family val="1"/>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bgColor indexed="64"/>
      </patternFill>
    </fill>
    <fill>
      <patternFill patternType="solid">
        <fgColor theme="5" tint="0.79998168889431442"/>
        <bgColor indexed="64"/>
      </patternFill>
    </fill>
    <fill>
      <patternFill patternType="solid">
        <fgColor theme="9"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98">
    <xf numFmtId="0" fontId="0" fillId="0" borderId="0" xfId="0"/>
    <xf numFmtId="0" fontId="0" fillId="0" borderId="0" xfId="0" applyAlignment="1">
      <alignment wrapText="1"/>
    </xf>
    <xf numFmtId="0" fontId="3" fillId="2" borderId="0" xfId="0" applyFont="1" applyFill="1" applyAlignment="1">
      <alignment vertical="center" wrapText="1"/>
    </xf>
    <xf numFmtId="3" fontId="0" fillId="0" borderId="0" xfId="0" applyNumberFormat="1"/>
    <xf numFmtId="0" fontId="0" fillId="0" borderId="0" xfId="0" applyAlignment="1">
      <alignment horizontal="center"/>
    </xf>
    <xf numFmtId="0" fontId="3" fillId="3" borderId="0" xfId="0" applyFont="1" applyFill="1" applyAlignment="1">
      <alignment vertical="center" wrapText="1"/>
    </xf>
    <xf numFmtId="0" fontId="0" fillId="3" borderId="0" xfId="0" applyFill="1" applyAlignment="1">
      <alignment vertical="center"/>
    </xf>
    <xf numFmtId="0" fontId="0" fillId="0" borderId="0" xfId="0" applyAlignment="1">
      <alignment vertical="center"/>
    </xf>
    <xf numFmtId="164" fontId="0" fillId="0" borderId="0" xfId="0" applyNumberFormat="1"/>
    <xf numFmtId="0" fontId="2" fillId="0" borderId="0" xfId="0" applyFont="1" applyAlignment="1">
      <alignment vertical="center"/>
    </xf>
    <xf numFmtId="164" fontId="4" fillId="3" borderId="1" xfId="0" applyNumberFormat="1" applyFont="1" applyFill="1" applyBorder="1" applyAlignment="1">
      <alignment horizontal="center" vertical="center"/>
    </xf>
    <xf numFmtId="0" fontId="4" fillId="3" borderId="1" xfId="0" applyFont="1" applyFill="1" applyBorder="1" applyAlignment="1">
      <alignment horizontal="left" vertical="center"/>
    </xf>
    <xf numFmtId="0" fontId="4" fillId="3" borderId="1" xfId="0" applyFont="1" applyFill="1" applyBorder="1" applyAlignment="1">
      <alignment horizontal="left" vertical="center" wrapText="1"/>
    </xf>
    <xf numFmtId="0" fontId="5" fillId="0" borderId="0" xfId="0" applyFont="1" applyAlignment="1">
      <alignment vertical="center"/>
    </xf>
    <xf numFmtId="0" fontId="5" fillId="3" borderId="0" xfId="0" applyFont="1" applyFill="1" applyAlignment="1">
      <alignment vertical="center"/>
    </xf>
    <xf numFmtId="0" fontId="4" fillId="3" borderId="1" xfId="0" applyFont="1" applyFill="1" applyBorder="1" applyAlignment="1">
      <alignment vertical="center"/>
    </xf>
    <xf numFmtId="0" fontId="4" fillId="2" borderId="1" xfId="0" applyFont="1" applyFill="1" applyBorder="1" applyAlignment="1">
      <alignment horizontal="left" vertical="center" wrapText="1"/>
    </xf>
    <xf numFmtId="0" fontId="4" fillId="3" borderId="1" xfId="0" applyFont="1" applyFill="1" applyBorder="1" applyAlignment="1">
      <alignment vertical="center" wrapText="1"/>
    </xf>
    <xf numFmtId="0" fontId="6" fillId="0" borderId="0" xfId="0" applyFont="1" applyAlignment="1">
      <alignment vertical="center"/>
    </xf>
    <xf numFmtId="0" fontId="4" fillId="2" borderId="1" xfId="0" quotePrefix="1" applyFont="1" applyFill="1" applyBorder="1" applyAlignment="1">
      <alignment horizontal="left" vertical="center" wrapText="1"/>
    </xf>
    <xf numFmtId="0" fontId="7" fillId="0" borderId="0" xfId="0" applyFont="1" applyAlignment="1">
      <alignment horizontal="center"/>
    </xf>
    <xf numFmtId="0" fontId="7" fillId="0" borderId="0" xfId="0" applyFont="1"/>
    <xf numFmtId="164" fontId="7" fillId="0" borderId="0" xfId="1" applyNumberFormat="1" applyFont="1"/>
    <xf numFmtId="0" fontId="4" fillId="3" borderId="1" xfId="0" applyFont="1" applyFill="1" applyBorder="1" applyAlignment="1">
      <alignment horizontal="center" vertical="center"/>
    </xf>
    <xf numFmtId="164" fontId="8" fillId="5" borderId="1" xfId="0" applyNumberFormat="1" applyFont="1" applyFill="1" applyBorder="1" applyAlignment="1">
      <alignment horizontal="center" vertical="center"/>
    </xf>
    <xf numFmtId="0" fontId="8" fillId="5" borderId="1" xfId="0" applyFont="1" applyFill="1" applyBorder="1" applyAlignment="1">
      <alignment horizontal="center" vertical="center"/>
    </xf>
    <xf numFmtId="0" fontId="8" fillId="5" borderId="5" xfId="0" applyFont="1" applyFill="1" applyBorder="1" applyAlignment="1">
      <alignment vertical="center"/>
    </xf>
    <xf numFmtId="0" fontId="8" fillId="5" borderId="7" xfId="0" applyFont="1" applyFill="1" applyBorder="1" applyAlignment="1">
      <alignment vertical="center"/>
    </xf>
    <xf numFmtId="0" fontId="4" fillId="5" borderId="1" xfId="0" applyFont="1" applyFill="1" applyBorder="1" applyAlignment="1">
      <alignment vertical="center"/>
    </xf>
    <xf numFmtId="164" fontId="4" fillId="3" borderId="1" xfId="0" applyNumberFormat="1" applyFont="1" applyFill="1" applyBorder="1" applyAlignment="1">
      <alignment vertical="center"/>
    </xf>
    <xf numFmtId="0" fontId="4" fillId="3" borderId="4" xfId="0" applyFont="1" applyFill="1" applyBorder="1" applyAlignment="1">
      <alignment horizontal="left" vertical="center"/>
    </xf>
    <xf numFmtId="0" fontId="4" fillId="3" borderId="1" xfId="0" quotePrefix="1" applyFont="1" applyFill="1" applyBorder="1" applyAlignment="1">
      <alignment vertical="center" wrapText="1"/>
    </xf>
    <xf numFmtId="164" fontId="10" fillId="0" borderId="0" xfId="1" applyNumberFormat="1" applyFont="1"/>
    <xf numFmtId="0" fontId="5" fillId="0" borderId="0" xfId="0" applyFont="1" applyAlignment="1">
      <alignment horizontal="center"/>
    </xf>
    <xf numFmtId="0" fontId="8" fillId="4" borderId="1" xfId="0" applyFont="1" applyFill="1" applyBorder="1" applyAlignment="1">
      <alignment horizontal="center" vertical="center" wrapText="1"/>
    </xf>
    <xf numFmtId="164" fontId="8" fillId="4" borderId="1" xfId="0" applyNumberFormat="1" applyFont="1" applyFill="1" applyBorder="1" applyAlignment="1">
      <alignment horizontal="center" vertical="center" wrapText="1"/>
    </xf>
    <xf numFmtId="0" fontId="8" fillId="5" borderId="1" xfId="0" applyFont="1" applyFill="1" applyBorder="1" applyAlignment="1">
      <alignment vertical="center"/>
    </xf>
    <xf numFmtId="164" fontId="8" fillId="5" borderId="1" xfId="0" applyNumberFormat="1" applyFont="1" applyFill="1" applyBorder="1" applyAlignment="1">
      <alignment vertical="center"/>
    </xf>
    <xf numFmtId="0" fontId="8" fillId="5" borderId="1" xfId="0" applyFont="1" applyFill="1" applyBorder="1" applyAlignment="1">
      <alignment vertical="center" wrapText="1"/>
    </xf>
    <xf numFmtId="164" fontId="4" fillId="0" borderId="1" xfId="0" applyNumberFormat="1" applyFont="1" applyBorder="1" applyAlignment="1">
      <alignment vertical="center"/>
    </xf>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164" fontId="4" fillId="2" borderId="1" xfId="0" applyNumberFormat="1" applyFont="1" applyFill="1" applyBorder="1" applyAlignment="1">
      <alignment vertical="center" wrapText="1"/>
    </xf>
    <xf numFmtId="164" fontId="4" fillId="5" borderId="1" xfId="0" applyNumberFormat="1" applyFont="1" applyFill="1" applyBorder="1" applyAlignment="1">
      <alignment vertical="center" wrapText="1"/>
    </xf>
    <xf numFmtId="0" fontId="4" fillId="5"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164" fontId="4" fillId="3" borderId="1" xfId="0" applyNumberFormat="1" applyFont="1" applyFill="1" applyBorder="1" applyAlignment="1">
      <alignment vertical="center" wrapText="1"/>
    </xf>
    <xf numFmtId="0" fontId="4" fillId="5" borderId="1" xfId="0" applyFont="1" applyFill="1" applyBorder="1" applyAlignment="1">
      <alignment horizontal="left" vertical="center"/>
    </xf>
    <xf numFmtId="0" fontId="4" fillId="2" borderId="1" xfId="0" quotePrefix="1" applyFont="1" applyFill="1" applyBorder="1" applyAlignment="1">
      <alignment vertical="center" wrapText="1"/>
    </xf>
    <xf numFmtId="164" fontId="8" fillId="5" borderId="1" xfId="0" applyNumberFormat="1" applyFont="1" applyFill="1" applyBorder="1" applyAlignment="1">
      <alignment vertical="center" wrapText="1"/>
    </xf>
    <xf numFmtId="0" fontId="8" fillId="5" borderId="1" xfId="0" applyFont="1" applyFill="1" applyBorder="1" applyAlignment="1">
      <alignment horizontal="left" vertical="center" wrapText="1"/>
    </xf>
    <xf numFmtId="0" fontId="4" fillId="3" borderId="1" xfId="0" quotePrefix="1" applyFont="1" applyFill="1" applyBorder="1" applyAlignment="1">
      <alignment horizontal="left" vertical="center"/>
    </xf>
    <xf numFmtId="0" fontId="5" fillId="0" borderId="0" xfId="0" applyFont="1"/>
    <xf numFmtId="164" fontId="5" fillId="0" borderId="0" xfId="1" applyNumberFormat="1" applyFont="1"/>
    <xf numFmtId="0" fontId="11" fillId="0" borderId="0" xfId="0" applyFont="1" applyAlignment="1">
      <alignment vertical="center"/>
    </xf>
    <xf numFmtId="164" fontId="5" fillId="0" borderId="0" xfId="0" applyNumberFormat="1" applyFont="1"/>
    <xf numFmtId="164" fontId="12" fillId="6" borderId="1" xfId="0" applyNumberFormat="1" applyFont="1" applyFill="1" applyBorder="1" applyAlignment="1">
      <alignment vertical="center"/>
    </xf>
    <xf numFmtId="0" fontId="12" fillId="6" borderId="1" xfId="0" applyFont="1" applyFill="1" applyBorder="1" applyAlignment="1">
      <alignment vertical="center" wrapText="1"/>
    </xf>
    <xf numFmtId="0" fontId="14" fillId="3" borderId="1" xfId="0" applyFont="1" applyFill="1" applyBorder="1" applyAlignment="1">
      <alignment horizontal="center" vertical="center"/>
    </xf>
    <xf numFmtId="0" fontId="14" fillId="3" borderId="1" xfId="0" applyFont="1" applyFill="1" applyBorder="1" applyAlignment="1">
      <alignment vertical="center" wrapText="1"/>
    </xf>
    <xf numFmtId="0" fontId="4" fillId="3" borderId="1" xfId="0" quotePrefix="1" applyFont="1" applyFill="1" applyBorder="1" applyAlignment="1">
      <alignment horizontal="left" vertical="center" wrapText="1"/>
    </xf>
    <xf numFmtId="164" fontId="8" fillId="4" borderId="1" xfId="0" applyNumberFormat="1" applyFont="1" applyFill="1" applyBorder="1" applyAlignment="1">
      <alignment vertical="center" wrapText="1"/>
    </xf>
    <xf numFmtId="0" fontId="12" fillId="6" borderId="1" xfId="0" applyFont="1" applyFill="1" applyBorder="1" applyAlignment="1">
      <alignment vertical="center"/>
    </xf>
    <xf numFmtId="0" fontId="4" fillId="2" borderId="3" xfId="0" applyFont="1" applyFill="1" applyBorder="1" applyAlignment="1">
      <alignment horizontal="left" vertical="center" wrapText="1"/>
    </xf>
    <xf numFmtId="0" fontId="4" fillId="3" borderId="3" xfId="0" applyFont="1" applyFill="1" applyBorder="1" applyAlignment="1">
      <alignment horizontal="center" vertical="center"/>
    </xf>
    <xf numFmtId="0" fontId="4" fillId="3" borderId="2" xfId="0" applyFont="1" applyFill="1" applyBorder="1" applyAlignment="1">
      <alignment horizontal="center" vertical="center"/>
    </xf>
    <xf numFmtId="0" fontId="8" fillId="6" borderId="1" xfId="0" applyFont="1" applyFill="1" applyBorder="1" applyAlignment="1">
      <alignment horizontal="center" vertical="center"/>
    </xf>
    <xf numFmtId="0" fontId="8" fillId="6" borderId="1" xfId="0" applyFont="1" applyFill="1" applyBorder="1" applyAlignment="1">
      <alignment vertical="center"/>
    </xf>
    <xf numFmtId="164" fontId="8" fillId="6" borderId="1" xfId="0" applyNumberFormat="1" applyFont="1" applyFill="1" applyBorder="1" applyAlignment="1">
      <alignment horizontal="center" vertical="center"/>
    </xf>
    <xf numFmtId="0" fontId="8" fillId="6" borderId="1" xfId="0" applyFont="1" applyFill="1" applyBorder="1" applyAlignment="1">
      <alignment horizontal="left" vertical="center" wrapText="1"/>
    </xf>
    <xf numFmtId="164" fontId="15" fillId="6" borderId="1" xfId="0" applyNumberFormat="1" applyFont="1" applyFill="1" applyBorder="1" applyAlignment="1">
      <alignment vertical="center" wrapText="1"/>
    </xf>
    <xf numFmtId="0" fontId="8" fillId="6" borderId="1" xfId="0" applyFont="1" applyFill="1" applyBorder="1" applyAlignment="1">
      <alignment horizontal="center" vertical="center" wrapText="1"/>
    </xf>
    <xf numFmtId="0" fontId="12" fillId="6" borderId="5" xfId="0" applyFont="1" applyFill="1" applyBorder="1" applyAlignment="1">
      <alignment horizontal="center" vertical="center"/>
    </xf>
    <xf numFmtId="0" fontId="12" fillId="6" borderId="8" xfId="0" applyFont="1" applyFill="1" applyBorder="1" applyAlignment="1">
      <alignment horizontal="center" vertical="center"/>
    </xf>
    <xf numFmtId="0" fontId="12" fillId="6" borderId="7" xfId="0" applyFont="1" applyFill="1" applyBorder="1" applyAlignment="1">
      <alignment horizontal="center" vertical="center"/>
    </xf>
    <xf numFmtId="0" fontId="4" fillId="3" borderId="3" xfId="0" applyFont="1" applyFill="1" applyBorder="1" applyAlignment="1">
      <alignment horizontal="left" vertical="center" wrapText="1"/>
    </xf>
    <xf numFmtId="0" fontId="4" fillId="3" borderId="2" xfId="0" applyFont="1" applyFill="1" applyBorder="1" applyAlignment="1">
      <alignment horizontal="left" vertical="center" wrapText="1"/>
    </xf>
    <xf numFmtId="0" fontId="8" fillId="5" borderId="5" xfId="0" applyFont="1" applyFill="1" applyBorder="1" applyAlignment="1">
      <alignment horizontal="center" vertical="center" wrapText="1"/>
    </xf>
    <xf numFmtId="0" fontId="8" fillId="5" borderId="8" xfId="0" applyFont="1" applyFill="1" applyBorder="1" applyAlignment="1">
      <alignment horizontal="center" vertical="center" wrapText="1"/>
    </xf>
    <xf numFmtId="164" fontId="8" fillId="0" borderId="0" xfId="0" applyNumberFormat="1" applyFont="1" applyAlignment="1">
      <alignment horizontal="center"/>
    </xf>
    <xf numFmtId="0" fontId="8" fillId="5" borderId="1" xfId="0" applyFont="1" applyFill="1" applyBorder="1" applyAlignment="1">
      <alignment horizontal="left" vertical="center"/>
    </xf>
    <xf numFmtId="0" fontId="16" fillId="0" borderId="6" xfId="0" applyFont="1" applyBorder="1" applyAlignment="1">
      <alignment horizontal="center" vertical="center" wrapText="1"/>
    </xf>
    <xf numFmtId="0" fontId="4" fillId="2" borderId="3"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3" borderId="3" xfId="0" applyFont="1" applyFill="1" applyBorder="1" applyAlignment="1">
      <alignment horizontal="center" vertical="center"/>
    </xf>
    <xf numFmtId="0" fontId="4" fillId="3" borderId="2" xfId="0" applyFont="1" applyFill="1" applyBorder="1" applyAlignment="1">
      <alignment horizontal="center" vertical="center"/>
    </xf>
    <xf numFmtId="0" fontId="13" fillId="0" borderId="0" xfId="0" applyFont="1" applyAlignment="1">
      <alignment horizontal="center"/>
    </xf>
    <xf numFmtId="0" fontId="8" fillId="5" borderId="5"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7" xfId="0" applyFont="1" applyFill="1" applyBorder="1" applyAlignment="1">
      <alignment horizontal="left" vertical="center" wrapText="1"/>
    </xf>
    <xf numFmtId="0" fontId="4" fillId="2" borderId="3" xfId="0" quotePrefix="1" applyFont="1" applyFill="1" applyBorder="1" applyAlignment="1">
      <alignment horizontal="center" vertical="center" wrapText="1"/>
    </xf>
    <xf numFmtId="0" fontId="4" fillId="2" borderId="4" xfId="0" quotePrefix="1" applyFont="1" applyFill="1" applyBorder="1" applyAlignment="1">
      <alignment horizontal="center" vertical="center" wrapText="1"/>
    </xf>
    <xf numFmtId="0" fontId="4" fillId="2" borderId="2" xfId="0" quotePrefix="1" applyFont="1" applyFill="1" applyBorder="1" applyAlignment="1">
      <alignment horizontal="center" vertical="center" wrapText="1"/>
    </xf>
    <xf numFmtId="0" fontId="16" fillId="0" borderId="0" xfId="0" applyFont="1" applyBorder="1" applyAlignment="1">
      <alignment horizontal="center" vertical="center" wrapText="1"/>
    </xf>
    <xf numFmtId="0" fontId="17" fillId="0" borderId="0" xfId="0" applyFont="1" applyBorder="1" applyAlignment="1">
      <alignment horizontal="center" vertical="center" wrapText="1"/>
    </xf>
    <xf numFmtId="0" fontId="0" fillId="0" borderId="0" xfId="0" applyAlignment="1">
      <alignment horizontal="left"/>
    </xf>
    <xf numFmtId="0" fontId="8" fillId="0" borderId="0" xfId="0" applyFont="1" applyAlignment="1">
      <alignment horizontal="center"/>
    </xf>
    <xf numFmtId="0" fontId="4"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abSelected="1" topLeftCell="A57" zoomScaleNormal="100" workbookViewId="0">
      <selection activeCell="K73" sqref="K73"/>
    </sheetView>
  </sheetViews>
  <sheetFormatPr defaultColWidth="11.19921875" defaultRowHeight="15.6" x14ac:dyDescent="0.3"/>
  <cols>
    <col min="1" max="1" width="5.69921875" style="4" customWidth="1"/>
    <col min="2" max="2" width="24.5" customWidth="1"/>
    <col min="3" max="3" width="7.19921875" style="4" customWidth="1"/>
    <col min="4" max="4" width="42.59765625" customWidth="1"/>
    <col min="5" max="5" width="8.19921875" style="8" customWidth="1"/>
    <col min="6" max="6" width="13.59765625" style="55" customWidth="1"/>
    <col min="7" max="7" width="15.19921875" style="55" customWidth="1"/>
    <col min="8" max="8" width="15.19921875" style="1" customWidth="1"/>
    <col min="9" max="9" width="14.69921875" bestFit="1" customWidth="1"/>
    <col min="10" max="10" width="12.09765625" bestFit="1" customWidth="1"/>
  </cols>
  <sheetData>
    <row r="1" spans="1:8" ht="28.8" customHeight="1" x14ac:dyDescent="0.3">
      <c r="B1" s="95" t="s">
        <v>133</v>
      </c>
      <c r="C1" s="95"/>
      <c r="D1" s="95"/>
    </row>
    <row r="2" spans="1:8" ht="33" customHeight="1" x14ac:dyDescent="0.3">
      <c r="A2" s="93" t="s">
        <v>125</v>
      </c>
      <c r="B2" s="94"/>
      <c r="C2" s="94"/>
      <c r="D2" s="94"/>
      <c r="E2" s="94"/>
      <c r="F2" s="94"/>
      <c r="G2" s="94"/>
      <c r="H2" s="94"/>
    </row>
    <row r="3" spans="1:8" ht="27.6" customHeight="1" x14ac:dyDescent="0.3">
      <c r="A3" s="81" t="s">
        <v>132</v>
      </c>
      <c r="B3" s="81"/>
      <c r="C3" s="81"/>
      <c r="D3" s="81"/>
      <c r="E3" s="81"/>
      <c r="F3" s="81"/>
      <c r="G3" s="81"/>
      <c r="H3" s="81"/>
    </row>
    <row r="4" spans="1:8" s="6" customFormat="1" ht="34.5" customHeight="1" x14ac:dyDescent="0.3">
      <c r="A4" s="34" t="s">
        <v>0</v>
      </c>
      <c r="B4" s="34" t="s">
        <v>1</v>
      </c>
      <c r="C4" s="34" t="s">
        <v>16</v>
      </c>
      <c r="D4" s="34" t="s">
        <v>2</v>
      </c>
      <c r="E4" s="61" t="s">
        <v>3</v>
      </c>
      <c r="F4" s="35" t="s">
        <v>126</v>
      </c>
      <c r="G4" s="35" t="s">
        <v>127</v>
      </c>
      <c r="H4" s="34" t="s">
        <v>4</v>
      </c>
    </row>
    <row r="5" spans="1:8" s="6" customFormat="1" ht="21" customHeight="1" x14ac:dyDescent="0.3">
      <c r="A5" s="25" t="s">
        <v>5</v>
      </c>
      <c r="B5" s="36" t="s">
        <v>52</v>
      </c>
      <c r="C5" s="25"/>
      <c r="D5" s="36"/>
      <c r="E5" s="37"/>
      <c r="F5" s="37"/>
      <c r="G5" s="37">
        <f>SUM(G6:G9)</f>
        <v>0</v>
      </c>
      <c r="H5" s="38"/>
    </row>
    <row r="6" spans="1:8" s="6" customFormat="1" ht="66" customHeight="1" x14ac:dyDescent="0.3">
      <c r="A6" s="23">
        <v>1</v>
      </c>
      <c r="B6" s="16" t="s">
        <v>38</v>
      </c>
      <c r="C6" s="23" t="s">
        <v>6</v>
      </c>
      <c r="D6" s="17" t="s">
        <v>75</v>
      </c>
      <c r="E6" s="29">
        <f>7*5</f>
        <v>35</v>
      </c>
      <c r="F6" s="39">
        <v>0</v>
      </c>
      <c r="G6" s="39">
        <f>F6*E6</f>
        <v>0</v>
      </c>
      <c r="H6" s="16"/>
    </row>
    <row r="7" spans="1:8" s="2" customFormat="1" ht="48" customHeight="1" x14ac:dyDescent="0.3">
      <c r="A7" s="23">
        <v>2</v>
      </c>
      <c r="B7" s="16" t="s">
        <v>13</v>
      </c>
      <c r="C7" s="40" t="s">
        <v>6</v>
      </c>
      <c r="D7" s="41" t="s">
        <v>21</v>
      </c>
      <c r="E7" s="42">
        <f>5*3</f>
        <v>15</v>
      </c>
      <c r="F7" s="39">
        <v>0</v>
      </c>
      <c r="G7" s="39">
        <f>F7*E7</f>
        <v>0</v>
      </c>
      <c r="H7" s="16"/>
    </row>
    <row r="8" spans="1:8" s="2" customFormat="1" ht="187.2" x14ac:dyDescent="0.3">
      <c r="A8" s="23">
        <v>3</v>
      </c>
      <c r="B8" s="16" t="s">
        <v>39</v>
      </c>
      <c r="C8" s="40" t="s">
        <v>9</v>
      </c>
      <c r="D8" s="41" t="s">
        <v>58</v>
      </c>
      <c r="E8" s="42">
        <v>1</v>
      </c>
      <c r="F8" s="39">
        <v>0</v>
      </c>
      <c r="G8" s="39">
        <f>F8*E8</f>
        <v>0</v>
      </c>
      <c r="H8" s="16"/>
    </row>
    <row r="9" spans="1:8" s="2" customFormat="1" ht="27" customHeight="1" x14ac:dyDescent="0.3">
      <c r="A9" s="23">
        <v>4</v>
      </c>
      <c r="B9" s="16" t="s">
        <v>40</v>
      </c>
      <c r="C9" s="40" t="s">
        <v>9</v>
      </c>
      <c r="D9" s="41" t="s">
        <v>113</v>
      </c>
      <c r="E9" s="42">
        <v>3</v>
      </c>
      <c r="F9" s="39">
        <v>0</v>
      </c>
      <c r="G9" s="39">
        <f>F9*E9</f>
        <v>0</v>
      </c>
      <c r="H9" s="16"/>
    </row>
    <row r="10" spans="1:8" s="2" customFormat="1" ht="21" customHeight="1" x14ac:dyDescent="0.3">
      <c r="A10" s="25" t="s">
        <v>10</v>
      </c>
      <c r="B10" s="87" t="s">
        <v>64</v>
      </c>
      <c r="C10" s="88"/>
      <c r="D10" s="89"/>
      <c r="E10" s="43"/>
      <c r="F10" s="37"/>
      <c r="G10" s="37">
        <f>SUM(G11:G17)</f>
        <v>0</v>
      </c>
      <c r="H10" s="44"/>
    </row>
    <row r="11" spans="1:8" s="5" customFormat="1" ht="34.5" customHeight="1" x14ac:dyDescent="0.3">
      <c r="A11" s="23">
        <v>1</v>
      </c>
      <c r="B11" s="12" t="s">
        <v>14</v>
      </c>
      <c r="C11" s="45" t="s">
        <v>12</v>
      </c>
      <c r="D11" s="17" t="s">
        <v>59</v>
      </c>
      <c r="E11" s="46">
        <v>20</v>
      </c>
      <c r="F11" s="29">
        <v>0</v>
      </c>
      <c r="G11" s="29">
        <f>F11*E11</f>
        <v>0</v>
      </c>
      <c r="H11" s="12"/>
    </row>
    <row r="12" spans="1:8" s="2" customFormat="1" ht="24" customHeight="1" x14ac:dyDescent="0.3">
      <c r="A12" s="23">
        <v>2</v>
      </c>
      <c r="B12" s="12" t="s">
        <v>22</v>
      </c>
      <c r="C12" s="45" t="s">
        <v>12</v>
      </c>
      <c r="D12" s="12" t="s">
        <v>128</v>
      </c>
      <c r="E12" s="46">
        <v>40</v>
      </c>
      <c r="F12" s="29">
        <v>0</v>
      </c>
      <c r="G12" s="29">
        <f>F12*E12</f>
        <v>0</v>
      </c>
      <c r="H12" s="12"/>
    </row>
    <row r="13" spans="1:8" s="5" customFormat="1" ht="21.45" customHeight="1" x14ac:dyDescent="0.3">
      <c r="A13" s="23">
        <v>3</v>
      </c>
      <c r="B13" s="12" t="s">
        <v>20</v>
      </c>
      <c r="C13" s="45" t="s">
        <v>24</v>
      </c>
      <c r="D13" s="17" t="s">
        <v>60</v>
      </c>
      <c r="E13" s="46">
        <v>8</v>
      </c>
      <c r="F13" s="29">
        <v>0</v>
      </c>
      <c r="G13" s="29">
        <f>F13*E13</f>
        <v>0</v>
      </c>
      <c r="H13" s="12"/>
    </row>
    <row r="14" spans="1:8" s="5" customFormat="1" ht="31.2" x14ac:dyDescent="0.3">
      <c r="A14" s="23">
        <v>4</v>
      </c>
      <c r="B14" s="12" t="s">
        <v>23</v>
      </c>
      <c r="C14" s="45" t="s">
        <v>9</v>
      </c>
      <c r="D14" s="17" t="s">
        <v>111</v>
      </c>
      <c r="E14" s="46">
        <v>1</v>
      </c>
      <c r="F14" s="29">
        <v>0</v>
      </c>
      <c r="G14" s="29">
        <v>0</v>
      </c>
      <c r="H14" s="12"/>
    </row>
    <row r="15" spans="1:8" s="6" customFormat="1" ht="21" customHeight="1" x14ac:dyDescent="0.3">
      <c r="A15" s="23">
        <v>5</v>
      </c>
      <c r="B15" s="12" t="s">
        <v>25</v>
      </c>
      <c r="C15" s="23" t="s">
        <v>12</v>
      </c>
      <c r="D15" s="12" t="s">
        <v>110</v>
      </c>
      <c r="E15" s="15">
        <v>8</v>
      </c>
      <c r="F15" s="29">
        <v>0</v>
      </c>
      <c r="G15" s="29">
        <f>F15*E15</f>
        <v>0</v>
      </c>
      <c r="H15" s="11"/>
    </row>
    <row r="16" spans="1:8" s="6" customFormat="1" ht="32.25" customHeight="1" x14ac:dyDescent="0.3">
      <c r="A16" s="23">
        <v>6</v>
      </c>
      <c r="B16" s="12" t="s">
        <v>18</v>
      </c>
      <c r="C16" s="23" t="s">
        <v>17</v>
      </c>
      <c r="D16" s="12" t="s">
        <v>87</v>
      </c>
      <c r="E16" s="15">
        <v>5</v>
      </c>
      <c r="F16" s="29">
        <v>0</v>
      </c>
      <c r="G16" s="29">
        <v>0</v>
      </c>
      <c r="H16" s="12"/>
    </row>
    <row r="17" spans="1:9" ht="46.8" x14ac:dyDescent="0.3">
      <c r="A17" s="23">
        <v>7</v>
      </c>
      <c r="B17" s="11" t="s">
        <v>72</v>
      </c>
      <c r="C17" s="23" t="s">
        <v>12</v>
      </c>
      <c r="D17" s="12" t="s">
        <v>85</v>
      </c>
      <c r="E17" s="15">
        <v>20</v>
      </c>
      <c r="F17" s="29">
        <v>0</v>
      </c>
      <c r="G17" s="29">
        <f>F17*E17</f>
        <v>0</v>
      </c>
      <c r="H17" s="17"/>
      <c r="I17" s="32"/>
    </row>
    <row r="18" spans="1:9" s="6" customFormat="1" ht="18" customHeight="1" x14ac:dyDescent="0.3">
      <c r="A18" s="25" t="s">
        <v>11</v>
      </c>
      <c r="B18" s="87" t="s">
        <v>56</v>
      </c>
      <c r="C18" s="89"/>
      <c r="D18" s="44"/>
      <c r="E18" s="28"/>
      <c r="F18" s="24"/>
      <c r="G18" s="24">
        <f>G19</f>
        <v>0</v>
      </c>
      <c r="H18" s="47"/>
    </row>
    <row r="19" spans="1:9" s="2" customFormat="1" ht="88.5" customHeight="1" x14ac:dyDescent="0.3">
      <c r="A19" s="23">
        <v>1</v>
      </c>
      <c r="B19" s="16" t="s">
        <v>29</v>
      </c>
      <c r="C19" s="40" t="s">
        <v>12</v>
      </c>
      <c r="D19" s="48" t="s">
        <v>41</v>
      </c>
      <c r="E19" s="42">
        <v>2</v>
      </c>
      <c r="F19" s="39">
        <v>0</v>
      </c>
      <c r="G19" s="39">
        <f>F19*E19</f>
        <v>0</v>
      </c>
      <c r="H19" s="16"/>
    </row>
    <row r="20" spans="1:9" s="7" customFormat="1" ht="18.75" customHeight="1" x14ac:dyDescent="0.3">
      <c r="A20" s="25" t="s">
        <v>32</v>
      </c>
      <c r="B20" s="80" t="s">
        <v>42</v>
      </c>
      <c r="C20" s="80"/>
      <c r="D20" s="80"/>
      <c r="E20" s="80"/>
      <c r="F20" s="37"/>
      <c r="G20" s="37">
        <f>SUM(G21:G37)</f>
        <v>0</v>
      </c>
      <c r="H20" s="36"/>
    </row>
    <row r="21" spans="1:9" s="13" customFormat="1" ht="78" x14ac:dyDescent="0.3">
      <c r="A21" s="23">
        <v>1</v>
      </c>
      <c r="B21" s="11" t="s">
        <v>43</v>
      </c>
      <c r="C21" s="23" t="s">
        <v>15</v>
      </c>
      <c r="D21" s="12" t="s">
        <v>114</v>
      </c>
      <c r="E21" s="29">
        <v>10</v>
      </c>
      <c r="F21" s="10">
        <v>0</v>
      </c>
      <c r="G21" s="10">
        <f t="shared" ref="G21:G32" si="0">F21*E21</f>
        <v>0</v>
      </c>
      <c r="H21" s="12"/>
    </row>
    <row r="22" spans="1:9" s="14" customFormat="1" ht="46.8" x14ac:dyDescent="0.3">
      <c r="A22" s="23">
        <v>2</v>
      </c>
      <c r="B22" s="84" t="s">
        <v>27</v>
      </c>
      <c r="C22" s="23" t="s">
        <v>9</v>
      </c>
      <c r="D22" s="12" t="s">
        <v>57</v>
      </c>
      <c r="E22" s="29">
        <v>1</v>
      </c>
      <c r="F22" s="10">
        <v>0</v>
      </c>
      <c r="G22" s="10">
        <f t="shared" si="0"/>
        <v>0</v>
      </c>
      <c r="H22" s="12"/>
    </row>
    <row r="23" spans="1:9" s="14" customFormat="1" ht="252" customHeight="1" x14ac:dyDescent="0.3">
      <c r="A23" s="23">
        <v>3</v>
      </c>
      <c r="B23" s="85"/>
      <c r="C23" s="23" t="s">
        <v>28</v>
      </c>
      <c r="D23" s="12" t="s">
        <v>109</v>
      </c>
      <c r="E23" s="29">
        <v>320</v>
      </c>
      <c r="F23" s="10">
        <v>0</v>
      </c>
      <c r="G23" s="10">
        <f t="shared" si="0"/>
        <v>0</v>
      </c>
      <c r="H23" s="12"/>
    </row>
    <row r="24" spans="1:9" s="14" customFormat="1" ht="46.8" x14ac:dyDescent="0.3">
      <c r="A24" s="64">
        <v>4</v>
      </c>
      <c r="B24" s="30" t="s">
        <v>69</v>
      </c>
      <c r="C24" s="23" t="s">
        <v>68</v>
      </c>
      <c r="D24" s="12" t="s">
        <v>115</v>
      </c>
      <c r="E24" s="29">
        <v>15</v>
      </c>
      <c r="F24" s="10">
        <v>0</v>
      </c>
      <c r="G24" s="10">
        <f t="shared" si="0"/>
        <v>0</v>
      </c>
      <c r="H24" s="12"/>
    </row>
    <row r="25" spans="1:9" s="14" customFormat="1" ht="109.2" x14ac:dyDescent="0.3">
      <c r="A25" s="84">
        <v>5</v>
      </c>
      <c r="B25" s="82" t="s">
        <v>35</v>
      </c>
      <c r="C25" s="23" t="s">
        <v>79</v>
      </c>
      <c r="D25" s="17" t="s">
        <v>82</v>
      </c>
      <c r="E25" s="29">
        <v>32</v>
      </c>
      <c r="F25" s="10">
        <v>0</v>
      </c>
      <c r="G25" s="10">
        <f t="shared" si="0"/>
        <v>0</v>
      </c>
      <c r="H25" s="19"/>
    </row>
    <row r="26" spans="1:9" s="14" customFormat="1" ht="62.4" x14ac:dyDescent="0.3">
      <c r="A26" s="85"/>
      <c r="B26" s="83"/>
      <c r="C26" s="23" t="s">
        <v>15</v>
      </c>
      <c r="D26" s="17" t="s">
        <v>76</v>
      </c>
      <c r="E26" s="29">
        <v>1</v>
      </c>
      <c r="F26" s="10">
        <v>0</v>
      </c>
      <c r="G26" s="10">
        <f t="shared" si="0"/>
        <v>0</v>
      </c>
      <c r="H26" s="19"/>
    </row>
    <row r="27" spans="1:9" s="14" customFormat="1" ht="93.6" x14ac:dyDescent="0.3">
      <c r="A27" s="84">
        <v>6</v>
      </c>
      <c r="B27" s="82" t="s">
        <v>36</v>
      </c>
      <c r="C27" s="23" t="s">
        <v>9</v>
      </c>
      <c r="D27" s="17" t="s">
        <v>80</v>
      </c>
      <c r="E27" s="29">
        <v>1</v>
      </c>
      <c r="F27" s="10">
        <v>0</v>
      </c>
      <c r="G27" s="10">
        <f t="shared" si="0"/>
        <v>0</v>
      </c>
      <c r="H27" s="16"/>
    </row>
    <row r="28" spans="1:9" s="14" customFormat="1" ht="62.4" x14ac:dyDescent="0.3">
      <c r="A28" s="85"/>
      <c r="B28" s="83"/>
      <c r="C28" s="23" t="s">
        <v>15</v>
      </c>
      <c r="D28" s="17" t="s">
        <v>77</v>
      </c>
      <c r="E28" s="29">
        <v>1</v>
      </c>
      <c r="F28" s="10">
        <v>0</v>
      </c>
      <c r="G28" s="10">
        <f t="shared" si="0"/>
        <v>0</v>
      </c>
      <c r="H28" s="19"/>
    </row>
    <row r="29" spans="1:9" s="13" customFormat="1" ht="140.4" x14ac:dyDescent="0.3">
      <c r="A29" s="84">
        <v>7</v>
      </c>
      <c r="B29" s="82" t="s">
        <v>37</v>
      </c>
      <c r="C29" s="23" t="s">
        <v>9</v>
      </c>
      <c r="D29" s="17" t="s">
        <v>81</v>
      </c>
      <c r="E29" s="29">
        <v>1</v>
      </c>
      <c r="F29" s="10">
        <v>0</v>
      </c>
      <c r="G29" s="10">
        <f t="shared" si="0"/>
        <v>0</v>
      </c>
      <c r="H29" s="16"/>
    </row>
    <row r="30" spans="1:9" s="14" customFormat="1" ht="62.4" x14ac:dyDescent="0.3">
      <c r="A30" s="85"/>
      <c r="B30" s="83"/>
      <c r="C30" s="23" t="s">
        <v>15</v>
      </c>
      <c r="D30" s="17" t="s">
        <v>78</v>
      </c>
      <c r="E30" s="29">
        <v>1</v>
      </c>
      <c r="F30" s="10">
        <v>0</v>
      </c>
      <c r="G30" s="10">
        <f t="shared" si="0"/>
        <v>0</v>
      </c>
      <c r="H30" s="19"/>
    </row>
    <row r="31" spans="1:9" ht="46.8" x14ac:dyDescent="0.3">
      <c r="A31" s="58">
        <v>8</v>
      </c>
      <c r="B31" s="12" t="s">
        <v>73</v>
      </c>
      <c r="C31" s="23" t="s">
        <v>12</v>
      </c>
      <c r="D31" s="12" t="s">
        <v>86</v>
      </c>
      <c r="E31" s="15">
        <v>3</v>
      </c>
      <c r="F31" s="10">
        <v>0</v>
      </c>
      <c r="G31" s="10">
        <f t="shared" si="0"/>
        <v>0</v>
      </c>
      <c r="H31" s="59"/>
      <c r="I31" s="32"/>
    </row>
    <row r="32" spans="1:9" s="14" customFormat="1" ht="22.5" customHeight="1" x14ac:dyDescent="0.3">
      <c r="A32" s="65">
        <v>9</v>
      </c>
      <c r="B32" s="90" t="s">
        <v>44</v>
      </c>
      <c r="C32" s="23" t="s">
        <v>12</v>
      </c>
      <c r="D32" s="19" t="s">
        <v>54</v>
      </c>
      <c r="E32" s="29">
        <v>320</v>
      </c>
      <c r="F32" s="10">
        <v>0</v>
      </c>
      <c r="G32" s="10">
        <f t="shared" si="0"/>
        <v>0</v>
      </c>
      <c r="H32" s="16"/>
    </row>
    <row r="33" spans="1:8" s="13" customFormat="1" ht="23.25" customHeight="1" x14ac:dyDescent="0.3">
      <c r="A33" s="65">
        <v>10</v>
      </c>
      <c r="B33" s="91"/>
      <c r="C33" s="23" t="s">
        <v>12</v>
      </c>
      <c r="D33" s="17" t="s">
        <v>63</v>
      </c>
      <c r="E33" s="29">
        <v>320</v>
      </c>
      <c r="F33" s="10">
        <v>0</v>
      </c>
      <c r="G33" s="10">
        <f>F33*160</f>
        <v>0</v>
      </c>
      <c r="H33" s="15"/>
    </row>
    <row r="34" spans="1:8" s="13" customFormat="1" ht="20.7" customHeight="1" x14ac:dyDescent="0.3">
      <c r="A34" s="65">
        <v>11</v>
      </c>
      <c r="B34" s="91"/>
      <c r="C34" s="23" t="s">
        <v>12</v>
      </c>
      <c r="D34" s="17" t="s">
        <v>45</v>
      </c>
      <c r="E34" s="29">
        <v>640</v>
      </c>
      <c r="F34" s="10">
        <v>0</v>
      </c>
      <c r="G34" s="10">
        <f>F34*E34</f>
        <v>0</v>
      </c>
      <c r="H34" s="15"/>
    </row>
    <row r="35" spans="1:8" s="13" customFormat="1" ht="25.95" customHeight="1" x14ac:dyDescent="0.3">
      <c r="A35" s="65">
        <v>12</v>
      </c>
      <c r="B35" s="92"/>
      <c r="C35" s="23" t="s">
        <v>12</v>
      </c>
      <c r="D35" s="15" t="s">
        <v>46</v>
      </c>
      <c r="E35" s="29">
        <v>320</v>
      </c>
      <c r="F35" s="10">
        <v>0</v>
      </c>
      <c r="G35" s="10">
        <f>F35*E35</f>
        <v>0</v>
      </c>
      <c r="H35" s="15"/>
    </row>
    <row r="36" spans="1:8" s="14" customFormat="1" ht="31.2" x14ac:dyDescent="0.3">
      <c r="A36" s="65">
        <v>13</v>
      </c>
      <c r="B36" s="63" t="s">
        <v>83</v>
      </c>
      <c r="C36" s="23" t="s">
        <v>12</v>
      </c>
      <c r="D36" s="17" t="s">
        <v>84</v>
      </c>
      <c r="E36" s="29">
        <v>320</v>
      </c>
      <c r="F36" s="10">
        <v>0</v>
      </c>
      <c r="G36" s="10">
        <f>F36*E36</f>
        <v>0</v>
      </c>
      <c r="H36" s="16"/>
    </row>
    <row r="37" spans="1:8" s="7" customFormat="1" ht="31.5" customHeight="1" x14ac:dyDescent="0.3">
      <c r="A37" s="23">
        <v>14</v>
      </c>
      <c r="B37" s="11" t="s">
        <v>99</v>
      </c>
      <c r="C37" s="23" t="s">
        <v>9</v>
      </c>
      <c r="D37" s="12" t="s">
        <v>112</v>
      </c>
      <c r="E37" s="15">
        <v>1</v>
      </c>
      <c r="F37" s="10">
        <v>0</v>
      </c>
      <c r="G37" s="10">
        <f>F37*E37</f>
        <v>0</v>
      </c>
      <c r="H37" s="12"/>
    </row>
    <row r="38" spans="1:8" s="13" customFormat="1" ht="21.75" customHeight="1" x14ac:dyDescent="0.3">
      <c r="A38" s="25" t="s">
        <v>33</v>
      </c>
      <c r="B38" s="26" t="s">
        <v>61</v>
      </c>
      <c r="C38" s="27"/>
      <c r="D38" s="28"/>
      <c r="E38" s="28"/>
      <c r="F38" s="28"/>
      <c r="G38" s="24">
        <f>G39+G40</f>
        <v>0</v>
      </c>
      <c r="H38" s="28"/>
    </row>
    <row r="39" spans="1:8" s="13" customFormat="1" ht="46.8" x14ac:dyDescent="0.3">
      <c r="A39" s="23">
        <v>1</v>
      </c>
      <c r="B39" s="11" t="s">
        <v>49</v>
      </c>
      <c r="C39" s="23" t="s">
        <v>55</v>
      </c>
      <c r="D39" s="17" t="s">
        <v>100</v>
      </c>
      <c r="E39" s="15">
        <v>40</v>
      </c>
      <c r="F39" s="10">
        <v>0</v>
      </c>
      <c r="G39" s="10">
        <f>F39*E39</f>
        <v>0</v>
      </c>
      <c r="H39" s="15"/>
    </row>
    <row r="40" spans="1:8" s="18" customFormat="1" ht="39.75" customHeight="1" x14ac:dyDescent="0.3">
      <c r="A40" s="23">
        <v>2</v>
      </c>
      <c r="B40" s="12" t="s">
        <v>65</v>
      </c>
      <c r="C40" s="23" t="s">
        <v>12</v>
      </c>
      <c r="D40" s="17" t="s">
        <v>66</v>
      </c>
      <c r="E40" s="15">
        <v>320</v>
      </c>
      <c r="F40" s="10">
        <v>0</v>
      </c>
      <c r="G40" s="10">
        <f>F40*E40</f>
        <v>0</v>
      </c>
      <c r="H40" s="15"/>
    </row>
    <row r="41" spans="1:8" s="2" customFormat="1" ht="21.75" customHeight="1" x14ac:dyDescent="0.3">
      <c r="A41" s="25" t="s">
        <v>34</v>
      </c>
      <c r="B41" s="87" t="s">
        <v>62</v>
      </c>
      <c r="C41" s="88"/>
      <c r="D41" s="89"/>
      <c r="E41" s="49"/>
      <c r="F41" s="37"/>
      <c r="G41" s="37">
        <f>SUM(G42:G44)</f>
        <v>0</v>
      </c>
      <c r="H41" s="50"/>
    </row>
    <row r="42" spans="1:8" s="7" customFormat="1" ht="24" customHeight="1" x14ac:dyDescent="0.3">
      <c r="A42" s="23">
        <v>1</v>
      </c>
      <c r="B42" s="16" t="s">
        <v>19</v>
      </c>
      <c r="C42" s="40" t="s">
        <v>8</v>
      </c>
      <c r="D42" s="41" t="s">
        <v>47</v>
      </c>
      <c r="E42" s="42">
        <v>1</v>
      </c>
      <c r="F42" s="39">
        <v>0</v>
      </c>
      <c r="G42" s="39">
        <f>F42*E42</f>
        <v>0</v>
      </c>
      <c r="H42" s="16"/>
    </row>
    <row r="43" spans="1:8" s="7" customFormat="1" ht="23.25" customHeight="1" x14ac:dyDescent="0.3">
      <c r="A43" s="23">
        <v>2</v>
      </c>
      <c r="B43" s="16" t="s">
        <v>26</v>
      </c>
      <c r="C43" s="40" t="s">
        <v>8</v>
      </c>
      <c r="D43" s="41" t="s">
        <v>48</v>
      </c>
      <c r="E43" s="42">
        <v>3</v>
      </c>
      <c r="F43" s="39">
        <v>0</v>
      </c>
      <c r="G43" s="39">
        <f>F43*E43</f>
        <v>0</v>
      </c>
      <c r="H43" s="16"/>
    </row>
    <row r="44" spans="1:8" s="7" customFormat="1" ht="78" x14ac:dyDescent="0.3">
      <c r="A44" s="23">
        <v>3</v>
      </c>
      <c r="B44" s="16" t="s">
        <v>105</v>
      </c>
      <c r="C44" s="40" t="s">
        <v>9</v>
      </c>
      <c r="D44" s="41" t="s">
        <v>121</v>
      </c>
      <c r="E44" s="42">
        <v>1</v>
      </c>
      <c r="F44" s="39">
        <v>0</v>
      </c>
      <c r="G44" s="39">
        <f>F44*E44</f>
        <v>0</v>
      </c>
      <c r="H44" s="16"/>
    </row>
    <row r="45" spans="1:8" s="6" customFormat="1" ht="21.6" customHeight="1" x14ac:dyDescent="0.3">
      <c r="A45" s="25" t="s">
        <v>53</v>
      </c>
      <c r="B45" s="36" t="s">
        <v>50</v>
      </c>
      <c r="C45" s="25"/>
      <c r="D45" s="36"/>
      <c r="E45" s="37"/>
      <c r="F45" s="37"/>
      <c r="G45" s="37">
        <f>SUM(G46:G53)</f>
        <v>0</v>
      </c>
      <c r="H45" s="38"/>
    </row>
    <row r="46" spans="1:8" s="6" customFormat="1" ht="39.75" customHeight="1" x14ac:dyDescent="0.3">
      <c r="A46" s="23">
        <v>1</v>
      </c>
      <c r="B46" s="15" t="s">
        <v>30</v>
      </c>
      <c r="C46" s="23" t="s">
        <v>9</v>
      </c>
      <c r="D46" s="31" t="s">
        <v>70</v>
      </c>
      <c r="E46" s="29">
        <v>1</v>
      </c>
      <c r="F46" s="29">
        <v>0</v>
      </c>
      <c r="G46" s="29">
        <f t="shared" ref="G46:G53" si="1">F46*E46</f>
        <v>0</v>
      </c>
      <c r="H46" s="17"/>
    </row>
    <row r="47" spans="1:8" s="7" customFormat="1" ht="124.8" x14ac:dyDescent="0.3">
      <c r="A47" s="23">
        <v>2</v>
      </c>
      <c r="B47" s="12" t="s">
        <v>31</v>
      </c>
      <c r="C47" s="23" t="s">
        <v>9</v>
      </c>
      <c r="D47" s="31" t="s">
        <v>123</v>
      </c>
      <c r="E47" s="29">
        <v>1</v>
      </c>
      <c r="F47" s="29">
        <v>0</v>
      </c>
      <c r="G47" s="29">
        <f t="shared" si="1"/>
        <v>0</v>
      </c>
      <c r="H47" s="17"/>
    </row>
    <row r="48" spans="1:8" s="7" customFormat="1" ht="56.25" customHeight="1" x14ac:dyDescent="0.3">
      <c r="A48" s="23">
        <v>3</v>
      </c>
      <c r="B48" s="12" t="s">
        <v>103</v>
      </c>
      <c r="C48" s="23" t="s">
        <v>9</v>
      </c>
      <c r="D48" s="60" t="s">
        <v>104</v>
      </c>
      <c r="E48" s="15">
        <v>1</v>
      </c>
      <c r="F48" s="29">
        <v>0</v>
      </c>
      <c r="G48" s="29">
        <f t="shared" si="1"/>
        <v>0</v>
      </c>
      <c r="H48" s="11"/>
    </row>
    <row r="49" spans="1:9" s="7" customFormat="1" ht="34.5" customHeight="1" x14ac:dyDescent="0.3">
      <c r="A49" s="23">
        <v>4</v>
      </c>
      <c r="B49" s="12" t="s">
        <v>106</v>
      </c>
      <c r="C49" s="23" t="s">
        <v>8</v>
      </c>
      <c r="D49" s="60" t="s">
        <v>107</v>
      </c>
      <c r="E49" s="15">
        <v>3</v>
      </c>
      <c r="F49" s="29">
        <v>0</v>
      </c>
      <c r="G49" s="29">
        <f t="shared" si="1"/>
        <v>0</v>
      </c>
      <c r="H49" s="11"/>
    </row>
    <row r="50" spans="1:9" s="7" customFormat="1" ht="23.25" customHeight="1" x14ac:dyDescent="0.3">
      <c r="A50" s="23">
        <v>5</v>
      </c>
      <c r="B50" s="12" t="s">
        <v>67</v>
      </c>
      <c r="C50" s="23" t="s">
        <v>12</v>
      </c>
      <c r="D50" s="51" t="s">
        <v>71</v>
      </c>
      <c r="E50" s="15">
        <v>5</v>
      </c>
      <c r="F50" s="29">
        <v>0</v>
      </c>
      <c r="G50" s="29">
        <f t="shared" si="1"/>
        <v>0</v>
      </c>
      <c r="H50" s="11"/>
    </row>
    <row r="51" spans="1:9" s="9" customFormat="1" ht="25.2" customHeight="1" x14ac:dyDescent="0.3">
      <c r="A51" s="23">
        <v>6</v>
      </c>
      <c r="B51" s="11" t="s">
        <v>117</v>
      </c>
      <c r="C51" s="23" t="s">
        <v>51</v>
      </c>
      <c r="D51" s="51" t="s">
        <v>101</v>
      </c>
      <c r="E51" s="15">
        <v>2</v>
      </c>
      <c r="F51" s="29">
        <v>0</v>
      </c>
      <c r="G51" s="29">
        <f t="shared" si="1"/>
        <v>0</v>
      </c>
      <c r="H51" s="12"/>
    </row>
    <row r="52" spans="1:9" s="9" customFormat="1" ht="31.2" x14ac:dyDescent="0.3">
      <c r="A52" s="23">
        <v>7</v>
      </c>
      <c r="B52" s="12" t="s">
        <v>118</v>
      </c>
      <c r="C52" s="23" t="s">
        <v>9</v>
      </c>
      <c r="D52" s="12" t="s">
        <v>122</v>
      </c>
      <c r="E52" s="15">
        <v>1</v>
      </c>
      <c r="F52" s="29">
        <v>0</v>
      </c>
      <c r="G52" s="29">
        <f t="shared" si="1"/>
        <v>0</v>
      </c>
      <c r="H52" s="12"/>
    </row>
    <row r="53" spans="1:9" s="9" customFormat="1" ht="31.2" x14ac:dyDescent="0.3">
      <c r="A53" s="23">
        <v>8</v>
      </c>
      <c r="B53" s="12" t="s">
        <v>119</v>
      </c>
      <c r="C53" s="23" t="s">
        <v>51</v>
      </c>
      <c r="D53" s="12" t="s">
        <v>120</v>
      </c>
      <c r="E53" s="15">
        <v>4</v>
      </c>
      <c r="F53" s="29">
        <v>0</v>
      </c>
      <c r="G53" s="29">
        <f t="shared" si="1"/>
        <v>0</v>
      </c>
      <c r="H53" s="12"/>
    </row>
    <row r="54" spans="1:9" s="9" customFormat="1" ht="26.25" customHeight="1" x14ac:dyDescent="0.3">
      <c r="A54" s="66"/>
      <c r="B54" s="71" t="s">
        <v>108</v>
      </c>
      <c r="C54" s="71"/>
      <c r="D54" s="71"/>
      <c r="E54" s="67"/>
      <c r="F54" s="68"/>
      <c r="G54" s="68">
        <f>G45+G41+G38+G20+G18+G10+G5</f>
        <v>0</v>
      </c>
      <c r="H54" s="69"/>
    </row>
    <row r="55" spans="1:9" s="9" customFormat="1" ht="36.75" customHeight="1" x14ac:dyDescent="0.3">
      <c r="A55" s="25" t="s">
        <v>88</v>
      </c>
      <c r="B55" s="77" t="s">
        <v>89</v>
      </c>
      <c r="C55" s="78"/>
      <c r="D55" s="78"/>
      <c r="E55" s="78"/>
      <c r="F55" s="24"/>
      <c r="G55" s="24">
        <f>SUM(G56:G62)</f>
        <v>0</v>
      </c>
      <c r="H55" s="50"/>
    </row>
    <row r="56" spans="1:9" s="9" customFormat="1" ht="25.2" customHeight="1" x14ac:dyDescent="0.3">
      <c r="A56" s="23">
        <v>1</v>
      </c>
      <c r="B56" s="11" t="s">
        <v>90</v>
      </c>
      <c r="C56" s="23" t="s">
        <v>8</v>
      </c>
      <c r="D56" s="51" t="s">
        <v>92</v>
      </c>
      <c r="E56" s="15">
        <v>3</v>
      </c>
      <c r="F56" s="10">
        <v>0</v>
      </c>
      <c r="G56" s="10">
        <f>F56*E56</f>
        <v>0</v>
      </c>
      <c r="H56" s="12"/>
    </row>
    <row r="57" spans="1:9" s="9" customFormat="1" ht="62.4" x14ac:dyDescent="0.3">
      <c r="A57" s="23">
        <v>2</v>
      </c>
      <c r="B57" s="11" t="s">
        <v>91</v>
      </c>
      <c r="C57" s="23" t="s">
        <v>9</v>
      </c>
      <c r="D57" s="60" t="s">
        <v>93</v>
      </c>
      <c r="E57" s="15">
        <v>3</v>
      </c>
      <c r="F57" s="10">
        <v>0</v>
      </c>
      <c r="G57" s="10">
        <f t="shared" ref="G57:G62" si="2">F57*E57</f>
        <v>0</v>
      </c>
      <c r="H57" s="12"/>
    </row>
    <row r="58" spans="1:9" s="9" customFormat="1" ht="46.8" x14ac:dyDescent="0.3">
      <c r="A58" s="23">
        <v>3</v>
      </c>
      <c r="B58" s="75" t="s">
        <v>94</v>
      </c>
      <c r="C58" s="23" t="s">
        <v>6</v>
      </c>
      <c r="D58" s="12" t="s">
        <v>124</v>
      </c>
      <c r="E58" s="15">
        <v>36</v>
      </c>
      <c r="F58" s="10">
        <v>0</v>
      </c>
      <c r="G58" s="10">
        <f t="shared" si="2"/>
        <v>0</v>
      </c>
      <c r="H58" s="12"/>
    </row>
    <row r="59" spans="1:9" s="9" customFormat="1" ht="31.2" x14ac:dyDescent="0.3">
      <c r="A59" s="23">
        <v>4</v>
      </c>
      <c r="B59" s="76"/>
      <c r="C59" s="23" t="s">
        <v>6</v>
      </c>
      <c r="D59" s="12" t="s">
        <v>95</v>
      </c>
      <c r="E59" s="15">
        <f>4.5*6</f>
        <v>27</v>
      </c>
      <c r="F59" s="10">
        <v>0</v>
      </c>
      <c r="G59" s="10">
        <f t="shared" si="2"/>
        <v>0</v>
      </c>
      <c r="H59" s="12"/>
    </row>
    <row r="60" spans="1:9" s="6" customFormat="1" ht="62.4" x14ac:dyDescent="0.3">
      <c r="A60" s="23">
        <v>5</v>
      </c>
      <c r="B60" s="15" t="s">
        <v>30</v>
      </c>
      <c r="C60" s="23" t="s">
        <v>97</v>
      </c>
      <c r="D60" s="31" t="s">
        <v>102</v>
      </c>
      <c r="E60" s="29">
        <v>3</v>
      </c>
      <c r="F60" s="10">
        <v>0</v>
      </c>
      <c r="G60" s="10">
        <f t="shared" si="2"/>
        <v>0</v>
      </c>
      <c r="H60" s="17"/>
    </row>
    <row r="61" spans="1:9" s="6" customFormat="1" ht="62.4" x14ac:dyDescent="0.3">
      <c r="A61" s="23">
        <v>6</v>
      </c>
      <c r="B61" s="16" t="s">
        <v>105</v>
      </c>
      <c r="C61" s="40" t="s">
        <v>9</v>
      </c>
      <c r="D61" s="41" t="s">
        <v>116</v>
      </c>
      <c r="E61" s="42">
        <v>3</v>
      </c>
      <c r="F61" s="10">
        <v>0</v>
      </c>
      <c r="G61" s="10">
        <f t="shared" si="2"/>
        <v>0</v>
      </c>
      <c r="H61" s="17"/>
    </row>
    <row r="62" spans="1:9" s="9" customFormat="1" ht="31.2" x14ac:dyDescent="0.3">
      <c r="A62" s="23">
        <v>7</v>
      </c>
      <c r="B62" s="11" t="s">
        <v>96</v>
      </c>
      <c r="C62" s="23" t="s">
        <v>97</v>
      </c>
      <c r="D62" s="60" t="s">
        <v>98</v>
      </c>
      <c r="E62" s="15">
        <v>3</v>
      </c>
      <c r="F62" s="10">
        <v>0</v>
      </c>
      <c r="G62" s="10">
        <f t="shared" si="2"/>
        <v>0</v>
      </c>
      <c r="H62" s="12"/>
    </row>
    <row r="63" spans="1:9" ht="20.25" customHeight="1" x14ac:dyDescent="0.3">
      <c r="A63" s="72" t="s">
        <v>129</v>
      </c>
      <c r="B63" s="73"/>
      <c r="C63" s="73"/>
      <c r="D63" s="74"/>
      <c r="E63" s="62"/>
      <c r="F63" s="56"/>
      <c r="G63" s="56">
        <f>G55+G54</f>
        <v>0</v>
      </c>
      <c r="H63" s="70"/>
      <c r="I63" s="32"/>
    </row>
    <row r="64" spans="1:9" ht="20.25" customHeight="1" x14ac:dyDescent="0.3">
      <c r="A64" s="72" t="s">
        <v>74</v>
      </c>
      <c r="B64" s="73"/>
      <c r="C64" s="73"/>
      <c r="D64" s="74"/>
      <c r="E64" s="62"/>
      <c r="F64" s="56"/>
      <c r="G64" s="56">
        <f>G63*8%</f>
        <v>0</v>
      </c>
      <c r="H64" s="57"/>
      <c r="I64" s="32"/>
    </row>
    <row r="65" spans="1:10" ht="20.25" customHeight="1" x14ac:dyDescent="0.3">
      <c r="A65" s="72" t="s">
        <v>7</v>
      </c>
      <c r="B65" s="73"/>
      <c r="C65" s="73"/>
      <c r="D65" s="74"/>
      <c r="E65" s="62"/>
      <c r="F65" s="56"/>
      <c r="G65" s="56">
        <f>G63+G64</f>
        <v>0</v>
      </c>
      <c r="H65" s="57"/>
      <c r="I65" s="32"/>
    </row>
    <row r="66" spans="1:10" ht="21.75" customHeight="1" x14ac:dyDescent="0.3">
      <c r="A66" s="52"/>
      <c r="B66" s="86"/>
      <c r="C66" s="86"/>
      <c r="D66" s="86"/>
      <c r="E66" s="86"/>
      <c r="F66" s="53"/>
      <c r="G66" s="53"/>
      <c r="H66" s="53"/>
      <c r="J66" s="3"/>
    </row>
    <row r="67" spans="1:10" x14ac:dyDescent="0.3">
      <c r="A67" s="52"/>
      <c r="B67" s="54"/>
      <c r="C67" s="54"/>
      <c r="D67" s="52"/>
      <c r="E67" s="96" t="s">
        <v>130</v>
      </c>
      <c r="F67" s="96"/>
      <c r="G67" s="96"/>
      <c r="H67" s="96"/>
      <c r="J67" s="3"/>
    </row>
    <row r="68" spans="1:10" x14ac:dyDescent="0.3">
      <c r="A68" s="52"/>
      <c r="B68" s="54"/>
      <c r="C68" s="54"/>
      <c r="D68" s="52"/>
      <c r="E68" s="97" t="s">
        <v>131</v>
      </c>
      <c r="F68" s="97"/>
      <c r="G68" s="97"/>
      <c r="H68" s="97"/>
      <c r="J68" s="3"/>
    </row>
    <row r="69" spans="1:10" x14ac:dyDescent="0.3">
      <c r="A69" s="33"/>
      <c r="B69" s="52"/>
      <c r="C69" s="33"/>
      <c r="D69" s="52"/>
      <c r="E69" s="55"/>
      <c r="F69" s="79"/>
      <c r="G69" s="79"/>
      <c r="H69" s="79"/>
    </row>
    <row r="70" spans="1:10" ht="18" x14ac:dyDescent="0.35">
      <c r="A70" s="20"/>
      <c r="B70" s="21"/>
      <c r="C70" s="20"/>
      <c r="D70" s="22"/>
    </row>
    <row r="71" spans="1:10" ht="18" x14ac:dyDescent="0.35">
      <c r="A71" s="20"/>
      <c r="B71" s="21"/>
      <c r="C71" s="20"/>
      <c r="D71" s="21"/>
    </row>
    <row r="72" spans="1:10" ht="18" x14ac:dyDescent="0.35">
      <c r="A72" s="20"/>
      <c r="B72" s="21"/>
      <c r="C72" s="20"/>
      <c r="D72" s="21"/>
    </row>
  </sheetData>
  <mergeCells count="25">
    <mergeCell ref="A3:H3"/>
    <mergeCell ref="B1:D1"/>
    <mergeCell ref="B20:E20"/>
    <mergeCell ref="A2:H2"/>
    <mergeCell ref="B25:B26"/>
    <mergeCell ref="A25:A26"/>
    <mergeCell ref="B66:E66"/>
    <mergeCell ref="B10:D10"/>
    <mergeCell ref="A65:D65"/>
    <mergeCell ref="A64:D64"/>
    <mergeCell ref="B18:C18"/>
    <mergeCell ref="A29:A30"/>
    <mergeCell ref="B29:B30"/>
    <mergeCell ref="B41:D41"/>
    <mergeCell ref="A27:A28"/>
    <mergeCell ref="B27:B28"/>
    <mergeCell ref="B22:B23"/>
    <mergeCell ref="B32:B35"/>
    <mergeCell ref="B54:D54"/>
    <mergeCell ref="A63:D63"/>
    <mergeCell ref="B58:B59"/>
    <mergeCell ref="B55:E55"/>
    <mergeCell ref="F69:H69"/>
    <mergeCell ref="E67:H67"/>
    <mergeCell ref="E68:H68"/>
  </mergeCells>
  <pageMargins left="0.2" right="0.2" top="0.25" bottom="0.25" header="0.3" footer="0.3"/>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Binh Vu Thi Thanh</cp:lastModifiedBy>
  <cp:lastPrinted>2024-05-09T08:40:58Z</cp:lastPrinted>
  <dcterms:created xsi:type="dcterms:W3CDTF">2022-06-28T03:39:53Z</dcterms:created>
  <dcterms:modified xsi:type="dcterms:W3CDTF">2025-04-10T10:02:23Z</dcterms:modified>
</cp:coreProperties>
</file>